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Thom/Desktop/"/>
    </mc:Choice>
  </mc:AlternateContent>
  <xr:revisionPtr revIDLastSave="0" documentId="13_ncr:1_{62A85A52-303C-D549-A450-33D37EAC99DF}" xr6:coauthVersionLast="47" xr6:coauthVersionMax="47" xr10:uidLastSave="{00000000-0000-0000-0000-000000000000}"/>
  <bookViews>
    <workbookView xWindow="1240" yWindow="1600" windowWidth="29040" windowHeight="15840" xr2:uid="{00000000-000D-0000-FFFF-FFFF00000000}"/>
  </bookViews>
  <sheets>
    <sheet name="Rear Axle" sheetId="2" r:id="rId1"/>
  </sheets>
  <definedNames>
    <definedName name="_xlnm.Print_Area" localSheetId="0">'Rear Axle'!$A$1:$J$43</definedName>
    <definedName name="Z_B8382D5A_C2FE_4040_8057_FC7F97196504_.wvu.PrintArea" localSheetId="0" hidden="1">'Rear Axle'!$A$1:$K$41</definedName>
  </definedNames>
  <calcPr calcId="191029" concurrentCalc="0"/>
  <customWorkbookViews>
    <customWorkbookView name="Thomas J. Kingston - Personal View" guid="{B8382D5A-C2FE-4040-8057-FC7F97196504}" mergeInterval="0" personalView="1" maximized="1" xWindow="1" yWindow="1" windowWidth="1280" windowHeight="58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B15" i="2"/>
  <c r="B14" i="2"/>
  <c r="B12" i="2"/>
  <c r="B10" i="2"/>
  <c r="B13" i="2"/>
  <c r="J6" i="2"/>
  <c r="B16" i="2"/>
  <c r="B11" i="2"/>
</calcChain>
</file>

<file path=xl/sharedStrings.xml><?xml version="1.0" encoding="utf-8"?>
<sst xmlns="http://schemas.openxmlformats.org/spreadsheetml/2006/main" count="23" uniqueCount="23">
  <si>
    <t>WMS</t>
  </si>
  <si>
    <t>A</t>
  </si>
  <si>
    <t>B</t>
  </si>
  <si>
    <t>Ta</t>
  </si>
  <si>
    <t>Tb</t>
  </si>
  <si>
    <t>Sa</t>
  </si>
  <si>
    <t>Sb</t>
  </si>
  <si>
    <t>Pinion Offset</t>
  </si>
  <si>
    <t>Locker Gap</t>
  </si>
  <si>
    <t>A = (WMS/2) - PinionOffset</t>
  </si>
  <si>
    <t>Given</t>
  </si>
  <si>
    <t>Pa</t>
  </si>
  <si>
    <t>Pb</t>
  </si>
  <si>
    <t>Pinion Offset:</t>
  </si>
  <si>
    <t>+ Passenger / - Driver</t>
  </si>
  <si>
    <t>Solved for</t>
  </si>
  <si>
    <t>for Automatic Lockers</t>
  </si>
  <si>
    <t>for Air Lockers</t>
  </si>
  <si>
    <t>Spider 9 Rear Housing &amp; Shaft Calculator for ULTIMATE UNIT BEARINGS</t>
  </si>
  <si>
    <t>Ultimate Unit Bearings</t>
  </si>
  <si>
    <r>
      <t xml:space="preserve">Spider 9 Housing, </t>
    </r>
    <r>
      <rPr>
        <b/>
        <sz val="11"/>
        <color theme="1"/>
        <rFont val="Calibri"/>
        <family val="2"/>
        <scheme val="minor"/>
      </rPr>
      <t>Ultimate Unit Bearings</t>
    </r>
    <r>
      <rPr>
        <sz val="11"/>
        <color theme="1"/>
        <rFont val="Calibri"/>
        <family val="2"/>
        <scheme val="minor"/>
      </rPr>
      <t>, Spidertrax Brake Hats, 9"/10" Differential (High or Low Pinion)</t>
    </r>
  </si>
  <si>
    <t>Questions, please contact us at support@spidertrax.com or (303) 772-0033.</t>
  </si>
  <si>
    <t>Components Used: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</si>
</sst>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2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hidden="1"/>
    </xf>
    <xf numFmtId="0" fontId="0" fillId="0" borderId="0" xfId="0" applyAlignment="1">
      <alignment vertical="top" wrapText="1"/>
    </xf>
    <xf numFmtId="164" fontId="0" fillId="0" borderId="0" xfId="0" applyNumberFormat="1" applyProtection="1"/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117065</xdr:rowOff>
    </xdr:from>
    <xdr:to>
      <xdr:col>2</xdr:col>
      <xdr:colOff>485775</xdr:colOff>
      <xdr:row>2</xdr:row>
      <xdr:rowOff>117065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18FC9E4-E61C-00D1-7F34-C1904C9F8765}"/>
            </a:ext>
          </a:extLst>
        </xdr:cNvPr>
        <xdr:cNvCxnSpPr/>
      </xdr:nvCxnSpPr>
      <xdr:spPr>
        <a:xfrm>
          <a:off x="1597025" y="485365"/>
          <a:ext cx="5429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161925</xdr:colOff>
      <xdr:row>0</xdr:row>
      <xdr:rowOff>9525</xdr:rowOff>
    </xdr:from>
    <xdr:to>
      <xdr:col>9</xdr:col>
      <xdr:colOff>609600</xdr:colOff>
      <xdr:row>3</xdr:row>
      <xdr:rowOff>0</xdr:rowOff>
    </xdr:to>
    <xdr:pic>
      <xdr:nvPicPr>
        <xdr:cNvPr id="2328" name="Picture 6" descr="Spidertrax-Logo-v3">
          <a:extLst>
            <a:ext uri="{FF2B5EF4-FFF2-40B4-BE49-F238E27FC236}">
              <a16:creationId xmlns:a16="http://schemas.microsoft.com/office/drawing/2014/main" id="{42E45CE7-13BC-E351-D01B-9E375A32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9525"/>
          <a:ext cx="2200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</xdr:row>
      <xdr:rowOff>117477</xdr:rowOff>
    </xdr:from>
    <xdr:to>
      <xdr:col>3</xdr:col>
      <xdr:colOff>149354</xdr:colOff>
      <xdr:row>3</xdr:row>
      <xdr:rowOff>117478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EBAC403-9E21-0285-B6E1-D0F63BFBD23B}"/>
            </a:ext>
          </a:extLst>
        </xdr:cNvPr>
        <xdr:cNvCxnSpPr/>
      </xdr:nvCxnSpPr>
      <xdr:spPr>
        <a:xfrm flipV="1">
          <a:off x="1587500" y="676277"/>
          <a:ext cx="7747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23</xdr:row>
      <xdr:rowOff>0</xdr:rowOff>
    </xdr:from>
    <xdr:to>
      <xdr:col>9</xdr:col>
      <xdr:colOff>447675</xdr:colOff>
      <xdr:row>41</xdr:row>
      <xdr:rowOff>161925</xdr:rowOff>
    </xdr:to>
    <xdr:pic>
      <xdr:nvPicPr>
        <xdr:cNvPr id="2330" name="Picture 6">
          <a:extLst>
            <a:ext uri="{FF2B5EF4-FFF2-40B4-BE49-F238E27FC236}">
              <a16:creationId xmlns:a16="http://schemas.microsoft.com/office/drawing/2014/main" id="{8C98DB44-FBA1-9164-61AD-51077A775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95800"/>
          <a:ext cx="6134100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Normal="100" workbookViewId="0">
      <selection activeCell="B2" sqref="B2"/>
    </sheetView>
  </sheetViews>
  <sheetFormatPr baseColWidth="10" defaultColWidth="8.83203125" defaultRowHeight="15" x14ac:dyDescent="0.2"/>
  <cols>
    <col min="1" max="1" width="12.6640625" bestFit="1" customWidth="1"/>
    <col min="2" max="2" width="10.6640625" customWidth="1"/>
    <col min="3" max="3" width="7.83203125" customWidth="1"/>
    <col min="4" max="4" width="7.1640625" customWidth="1"/>
    <col min="5" max="5" width="12" customWidth="1"/>
    <col min="6" max="6" width="9.5" customWidth="1"/>
    <col min="7" max="8" width="7.1640625" customWidth="1"/>
    <col min="9" max="9" width="12" customWidth="1"/>
    <col min="10" max="10" width="11.1640625" customWidth="1"/>
    <col min="11" max="11" width="11.6640625" customWidth="1"/>
  </cols>
  <sheetData>
    <row r="1" spans="1:10" ht="16" thickBot="1" x14ac:dyDescent="0.25">
      <c r="A1" s="13" t="s">
        <v>10</v>
      </c>
      <c r="B1" s="13"/>
    </row>
    <row r="2" spans="1:10" ht="16" thickBot="1" x14ac:dyDescent="0.25">
      <c r="A2" s="5" t="s">
        <v>0</v>
      </c>
      <c r="B2" s="6">
        <v>62</v>
      </c>
    </row>
    <row r="3" spans="1:10" ht="16" thickBot="1" x14ac:dyDescent="0.25">
      <c r="A3" s="5" t="s">
        <v>1</v>
      </c>
      <c r="B3" s="6">
        <v>31</v>
      </c>
      <c r="D3" t="s">
        <v>9</v>
      </c>
    </row>
    <row r="4" spans="1:10" ht="16" thickBot="1" x14ac:dyDescent="0.25">
      <c r="A4" s="5" t="s">
        <v>8</v>
      </c>
      <c r="B4" s="6">
        <v>0.5</v>
      </c>
      <c r="D4" s="9">
        <v>0.5</v>
      </c>
      <c r="E4" t="s">
        <v>16</v>
      </c>
      <c r="G4" s="12" t="s">
        <v>18</v>
      </c>
      <c r="H4" s="12"/>
      <c r="I4" s="12"/>
      <c r="J4" s="12"/>
    </row>
    <row r="5" spans="1:10" x14ac:dyDescent="0.2">
      <c r="B5" s="1"/>
      <c r="D5" s="1">
        <v>1.5</v>
      </c>
      <c r="E5" t="s">
        <v>17</v>
      </c>
      <c r="G5" s="12"/>
      <c r="H5" s="12"/>
      <c r="I5" s="12"/>
      <c r="J5" s="12"/>
    </row>
    <row r="6" spans="1:10" ht="16" thickBot="1" x14ac:dyDescent="0.25">
      <c r="B6" s="1"/>
      <c r="D6" s="1"/>
      <c r="J6" s="3">
        <f ca="1">TODAY()</f>
        <v>44778</v>
      </c>
    </row>
    <row r="7" spans="1:10" ht="16" thickBot="1" x14ac:dyDescent="0.25">
      <c r="A7" s="14" t="s">
        <v>15</v>
      </c>
      <c r="B7" s="15"/>
      <c r="E7" s="2"/>
    </row>
    <row r="8" spans="1:10" ht="16" thickBot="1" x14ac:dyDescent="0.25">
      <c r="A8" s="14" t="s">
        <v>19</v>
      </c>
      <c r="B8" s="15"/>
    </row>
    <row r="9" spans="1:10" ht="16" thickBot="1" x14ac:dyDescent="0.25">
      <c r="A9" s="5" t="s">
        <v>2</v>
      </c>
      <c r="B9" s="7">
        <f>B2-B3</f>
        <v>31</v>
      </c>
    </row>
    <row r="10" spans="1:10" ht="15" customHeight="1" thickBot="1" x14ac:dyDescent="0.25">
      <c r="A10" s="5" t="s">
        <v>3</v>
      </c>
      <c r="B10" s="7">
        <f>B3-8</f>
        <v>23</v>
      </c>
    </row>
    <row r="11" spans="1:10" ht="16" thickBot="1" x14ac:dyDescent="0.25">
      <c r="A11" s="5" t="s">
        <v>4</v>
      </c>
      <c r="B11" s="7">
        <f>B9-10</f>
        <v>21</v>
      </c>
    </row>
    <row r="12" spans="1:10" ht="16" thickBot="1" x14ac:dyDescent="0.25">
      <c r="A12" s="5" t="s">
        <v>11</v>
      </c>
      <c r="B12" s="7">
        <f>B3-4</f>
        <v>27</v>
      </c>
    </row>
    <row r="13" spans="1:10" ht="16" thickBot="1" x14ac:dyDescent="0.25">
      <c r="A13" s="5" t="s">
        <v>12</v>
      </c>
      <c r="B13" s="7">
        <f>B9-4</f>
        <v>27</v>
      </c>
    </row>
    <row r="14" spans="1:10" ht="16" thickBot="1" x14ac:dyDescent="0.25">
      <c r="A14" s="5" t="s">
        <v>5</v>
      </c>
      <c r="B14" s="7">
        <f>B3-(B4/2)+4.375-1.25</f>
        <v>33.875</v>
      </c>
    </row>
    <row r="15" spans="1:10" ht="16" thickBot="1" x14ac:dyDescent="0.25">
      <c r="A15" s="5" t="s">
        <v>6</v>
      </c>
      <c r="B15" s="7">
        <f>B9-(B4/2)+0.125-1.25</f>
        <v>29.625</v>
      </c>
    </row>
    <row r="16" spans="1:10" ht="16" thickBot="1" x14ac:dyDescent="0.25">
      <c r="A16" s="5" t="s">
        <v>7</v>
      </c>
      <c r="B16" s="7">
        <f>(B9-B3)/2</f>
        <v>0</v>
      </c>
    </row>
    <row r="17" spans="2:11" ht="15" customHeight="1" x14ac:dyDescent="0.2"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10" t="s">
        <v>13</v>
      </c>
      <c r="C18" s="16" t="s">
        <v>14</v>
      </c>
      <c r="D18" s="16"/>
      <c r="E18" s="16"/>
      <c r="F18" s="16"/>
      <c r="G18" s="16"/>
      <c r="H18" s="16"/>
      <c r="I18" s="16"/>
      <c r="J18" s="16"/>
      <c r="K18" s="8"/>
    </row>
    <row r="19" spans="2:11" x14ac:dyDescent="0.2">
      <c r="C19" s="8"/>
      <c r="D19" s="8"/>
      <c r="E19" s="8"/>
      <c r="F19" s="8"/>
      <c r="G19" s="8"/>
      <c r="H19" s="8"/>
      <c r="I19" s="8"/>
      <c r="J19" s="8"/>
    </row>
    <row r="20" spans="2:11" ht="15" customHeight="1" x14ac:dyDescent="0.2">
      <c r="B20" s="4" t="s">
        <v>22</v>
      </c>
      <c r="C20" s="17" t="s">
        <v>20</v>
      </c>
      <c r="D20" s="17"/>
      <c r="E20" s="17"/>
      <c r="F20" s="17"/>
      <c r="G20" s="17"/>
      <c r="H20" s="17"/>
      <c r="I20" s="17"/>
      <c r="J20" s="8"/>
    </row>
    <row r="21" spans="2:11" x14ac:dyDescent="0.2">
      <c r="C21" s="17"/>
      <c r="D21" s="17"/>
      <c r="E21" s="17"/>
      <c r="F21" s="17"/>
      <c r="G21" s="17"/>
      <c r="H21" s="17"/>
      <c r="I21" s="17"/>
      <c r="J21" s="8"/>
    </row>
    <row r="22" spans="2:11" x14ac:dyDescent="0.2">
      <c r="C22" s="11" t="s">
        <v>21</v>
      </c>
      <c r="D22" s="11"/>
      <c r="E22" s="11"/>
      <c r="F22" s="11"/>
      <c r="G22" s="11"/>
      <c r="H22" s="11"/>
      <c r="I22" s="11"/>
      <c r="J22" s="11"/>
    </row>
  </sheetData>
  <sheetProtection algorithmName="SHA-512" hashValue="rGyUqwPTKlabm23Qp0fpFH6PMzfjZTlYWRsHSRCR1KAr2GnFg7uM248qIzAFIgQKGFe9Nt+FMjCBCutWNtkhWw==" saltValue="qsoqaTHJ/AuTuOPMgcOU4Q==" spinCount="100000" sheet="1" objects="1" scenarios="1" selectLockedCells="1"/>
  <customSheetViews>
    <customSheetView guid="{B8382D5A-C2FE-4040-8057-FC7F97196504}" showPageBreaks="1" printArea="1">
      <selection activeCell="B7" sqref="B7"/>
      <pageMargins left="0.25" right="0.25" top="0.5" bottom="0.5" header="0" footer="0"/>
      <printOptions horizontalCentered="1"/>
      <pageSetup orientation="portrait"/>
    </customSheetView>
  </customSheetViews>
  <mergeCells count="7">
    <mergeCell ref="C22:J22"/>
    <mergeCell ref="G4:J5"/>
    <mergeCell ref="A1:B1"/>
    <mergeCell ref="A8:B8"/>
    <mergeCell ref="C18:J18"/>
    <mergeCell ref="A7:B7"/>
    <mergeCell ref="C20:I21"/>
  </mergeCells>
  <phoneticPr fontId="1" type="noConversion"/>
  <dataValidations count="1">
    <dataValidation type="list" allowBlank="1" showInputMessage="1" showErrorMessage="1" promptTitle="&lt;&lt;&lt; MUST READ &gt;&gt;&gt;" prompt="This value represents the distance between the inner axle shafts. We assume the centerline of this gap to be 2.125&quot; from pinion center line. Because the locker manufacturer determines this value, we recommend confirming this dimension before continuing." sqref="B4" xr:uid="{00000000-0002-0000-0000-000000000000}">
      <formula1>$D$4:$D$5</formula1>
    </dataValidation>
  </dataValidations>
  <printOptions horizontalCentered="1"/>
  <pageMargins left="0.25" right="0.2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Rear Axle</vt:lpstr>
      <vt:lpstr>'Rear Axle'!Print_Area</vt:lpstr>
    </vt:vector>
  </TitlesOfParts>
  <Company>Sony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Kingston</dc:creator>
  <cp:lastModifiedBy>Thom Kingston</cp:lastModifiedBy>
  <cp:lastPrinted>2012-08-30T18:12:13Z</cp:lastPrinted>
  <dcterms:created xsi:type="dcterms:W3CDTF">2008-02-28T14:59:34Z</dcterms:created>
  <dcterms:modified xsi:type="dcterms:W3CDTF">2022-08-05T15:19:22Z</dcterms:modified>
</cp:coreProperties>
</file>